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266" windowWidth="106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<sst xmlns="http://schemas.openxmlformats.org/spreadsheetml/2006/main" count="66" uniqueCount="31">
  <si>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STEP09</t>
  </si>
  <si>
    <t>IN2P3-CC</t>
  </si>
  <si>
    <t>pledge</t>
  </si>
  <si>
    <t>free</t>
  </si>
  <si>
    <t>DATADISK</t>
  </si>
  <si>
    <t>MCDISK</t>
  </si>
  <si>
    <t>PRODDISK</t>
  </si>
  <si>
    <t>USERDISK</t>
  </si>
  <si>
    <t>Total</t>
  </si>
  <si>
    <t>LOCALGROUP</t>
  </si>
  <si>
    <t>SCRATCH</t>
  </si>
  <si>
    <t>GROUP</t>
  </si>
  <si>
    <t>IN2P3-LAPP</t>
  </si>
  <si>
    <t>IN2P3-LPC</t>
  </si>
  <si>
    <t>IN2P3-CPPM</t>
  </si>
  <si>
    <t>IN2P3-LPSC</t>
  </si>
  <si>
    <t>BEIJING-LCG2</t>
  </si>
  <si>
    <t>GRIF-LAL</t>
  </si>
  <si>
    <t>GRIF-SACLAY</t>
  </si>
  <si>
    <t>GRIF-LPNHE</t>
  </si>
  <si>
    <t>TOKYO-LCG2</t>
  </si>
  <si>
    <t>RO-02-NIPNE</t>
  </si>
  <si>
    <t>RO-07-NIPNE</t>
  </si>
  <si>
    <t>T2 total</t>
  </si>
  <si>
    <t>GRIF</t>
  </si>
  <si>
    <t>RO federation</t>
  </si>
  <si>
    <t>capacity</t>
  </si>
  <si>
    <t>deployed</t>
  </si>
  <si>
    <t>deployed</t>
  </si>
  <si>
    <t>Share of</t>
  </si>
  <si>
    <t>space/112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</si>
</sst>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_ * #,##0.0\ &quot;TB&quot;"/>
    <numFmt numFmtId="179" formatCode="0.0%"/>
    <numFmt numFmtId="180" formatCode="_ * #,##0.0_ ;_ * \-#,##0.0_ ;_ * &quot;-&quot;?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" sqref="C7"/>
    </sheetView>
  </sheetViews>
  <sheetFormatPr defaultColWidth="9.00390625" defaultRowHeight="13.5"/>
  <cols>
    <col min="1" max="1" width="14.125" style="0" bestFit="1" customWidth="1"/>
    <col min="3" max="5" width="10.125" style="0" bestFit="1" customWidth="1"/>
    <col min="7" max="7" width="10.375" style="0" bestFit="1" customWidth="1"/>
    <col min="8" max="8" width="7.625" style="0" bestFit="1" customWidth="1"/>
    <col min="9" max="9" width="9.75390625" style="0" bestFit="1" customWidth="1"/>
    <col min="10" max="10" width="10.00390625" style="0" bestFit="1" customWidth="1"/>
    <col min="12" max="12" width="13.75390625" style="0" bestFit="1" customWidth="1"/>
  </cols>
  <sheetData>
    <row r="1" spans="1:12" ht="13.5">
      <c r="A1" t="s">
        <v>0</v>
      </c>
      <c r="C1" t="s">
        <v>29</v>
      </c>
      <c r="D1" t="s">
        <v>30</v>
      </c>
      <c r="E1" t="s">
        <v>4</v>
      </c>
      <c r="F1" t="s">
        <v>5</v>
      </c>
      <c r="G1" t="s">
        <v>6</v>
      </c>
      <c r="H1" t="s">
        <v>11</v>
      </c>
      <c r="I1" t="s">
        <v>10</v>
      </c>
      <c r="J1" t="s">
        <v>7</v>
      </c>
      <c r="K1" t="s">
        <v>8</v>
      </c>
      <c r="L1" t="s">
        <v>9</v>
      </c>
    </row>
    <row r="2" spans="3:9" ht="13.5">
      <c r="C2" s="15">
        <v>112</v>
      </c>
      <c r="D2" s="15">
        <v>112</v>
      </c>
      <c r="E2" s="14">
        <v>0.3</v>
      </c>
      <c r="F2" s="14">
        <v>0.25</v>
      </c>
      <c r="G2" s="14">
        <v>0.05</v>
      </c>
      <c r="H2" s="14">
        <v>0.2</v>
      </c>
      <c r="I2" s="14">
        <v>0.2</v>
      </c>
    </row>
    <row r="3" spans="1:12" ht="13.5">
      <c r="A3" s="1" t="s">
        <v>1</v>
      </c>
      <c r="B3" s="2" t="s">
        <v>2</v>
      </c>
      <c r="C3" s="7"/>
      <c r="D3" s="7"/>
      <c r="E3" s="7"/>
      <c r="F3" s="7"/>
      <c r="G3" s="7"/>
      <c r="H3" s="7"/>
      <c r="I3" s="7"/>
      <c r="J3" s="7"/>
      <c r="K3" s="7">
        <f>SUM(E3:J3)</f>
        <v>0</v>
      </c>
      <c r="L3" s="8"/>
    </row>
    <row r="4" spans="1:12" ht="13.5">
      <c r="A4" s="3"/>
      <c r="B4" s="4" t="s">
        <v>27</v>
      </c>
      <c r="C4" s="9"/>
      <c r="D4" s="9"/>
      <c r="E4" s="9">
        <v>212</v>
      </c>
      <c r="F4" s="9">
        <v>454.7</v>
      </c>
      <c r="G4" s="9"/>
      <c r="H4" s="9">
        <v>11</v>
      </c>
      <c r="I4" s="9">
        <v>2.7</v>
      </c>
      <c r="J4" s="9">
        <v>4</v>
      </c>
      <c r="K4" s="9">
        <f>SUM(E4:J4)</f>
        <v>684.4000000000001</v>
      </c>
      <c r="L4" s="10">
        <v>1</v>
      </c>
    </row>
    <row r="5" spans="1:12" ht="13.5">
      <c r="A5" s="5"/>
      <c r="B5" s="6" t="s">
        <v>3</v>
      </c>
      <c r="C5" s="11"/>
      <c r="D5" s="11"/>
      <c r="E5" s="11">
        <v>71.8</v>
      </c>
      <c r="F5" s="11">
        <v>78.1</v>
      </c>
      <c r="G5" s="11"/>
      <c r="H5" s="11">
        <v>5.7</v>
      </c>
      <c r="I5" s="11">
        <v>2.6</v>
      </c>
      <c r="J5" s="11">
        <v>2.1</v>
      </c>
      <c r="K5" s="11">
        <f>SUM(E5:J5)</f>
        <v>160.29999999999995</v>
      </c>
      <c r="L5" s="12">
        <v>0.7</v>
      </c>
    </row>
    <row r="6" spans="1:12" ht="13.5">
      <c r="A6" s="1" t="s">
        <v>12</v>
      </c>
      <c r="B6" s="2" t="s">
        <v>2</v>
      </c>
      <c r="C6" s="7"/>
      <c r="D6" s="19">
        <f>E6/D$2</f>
        <v>0.3696428571428571</v>
      </c>
      <c r="E6" s="7">
        <f>E$2*$K6</f>
        <v>41.4</v>
      </c>
      <c r="F6" s="7">
        <f>F$2*$K6</f>
        <v>34.5</v>
      </c>
      <c r="G6" s="7">
        <f>G$2*$K6</f>
        <v>6.9</v>
      </c>
      <c r="H6" s="7">
        <f>H$2*$K6</f>
        <v>27.6</v>
      </c>
      <c r="I6" s="7">
        <f>I$2*$K6</f>
        <v>27.6</v>
      </c>
      <c r="J6" s="7">
        <f>J$2*$K6</f>
        <v>0</v>
      </c>
      <c r="K6" s="7">
        <v>138</v>
      </c>
      <c r="L6" s="8"/>
    </row>
    <row r="7" spans="1:12" ht="13.5">
      <c r="A7" s="3"/>
      <c r="B7" s="4" t="s">
        <v>28</v>
      </c>
      <c r="C7" s="17">
        <v>0.2</v>
      </c>
      <c r="D7" s="16">
        <f>E7/D$2</f>
        <v>0.060714285714285714</v>
      </c>
      <c r="E7" s="9">
        <v>6.8</v>
      </c>
      <c r="F7" s="9">
        <v>14</v>
      </c>
      <c r="G7" s="9">
        <v>6</v>
      </c>
      <c r="H7" s="9">
        <v>2</v>
      </c>
      <c r="I7" s="9">
        <v>1</v>
      </c>
      <c r="J7" s="9">
        <v>0.5</v>
      </c>
      <c r="K7" s="9">
        <f>SUM(E7:J7)</f>
        <v>30.3</v>
      </c>
      <c r="L7" s="10">
        <v>3.6</v>
      </c>
    </row>
    <row r="8" spans="1:12" ht="13.5">
      <c r="A8" s="5"/>
      <c r="B8" s="6" t="s">
        <v>3</v>
      </c>
      <c r="C8" s="11">
        <f>C$2*C7</f>
        <v>22.400000000000002</v>
      </c>
      <c r="D8" s="18">
        <f>E8/D$2</f>
        <v>0.04017857142857143</v>
      </c>
      <c r="E8" s="11">
        <v>4.5</v>
      </c>
      <c r="F8" s="11">
        <v>0.7</v>
      </c>
      <c r="G8" s="11">
        <v>5</v>
      </c>
      <c r="H8" s="11">
        <v>2</v>
      </c>
      <c r="I8" s="11">
        <v>0.9</v>
      </c>
      <c r="J8" s="11">
        <v>0.4</v>
      </c>
      <c r="K8" s="11">
        <f>SUM(E8:J8)</f>
        <v>13.5</v>
      </c>
      <c r="L8" s="12">
        <v>2.1</v>
      </c>
    </row>
    <row r="9" spans="1:12" ht="13.5">
      <c r="A9" s="1" t="s">
        <v>13</v>
      </c>
      <c r="B9" s="2" t="s">
        <v>2</v>
      </c>
      <c r="C9" s="7"/>
      <c r="D9" s="19">
        <f>E9/D$2</f>
        <v>0.38839285714285715</v>
      </c>
      <c r="E9" s="7">
        <f>E$2*$K9</f>
        <v>43.5</v>
      </c>
      <c r="F9" s="7">
        <f>F$2*$K9</f>
        <v>36.25</v>
      </c>
      <c r="G9" s="7">
        <f>G$2*$K9</f>
        <v>7.25</v>
      </c>
      <c r="H9" s="7">
        <f>H$2*$K9</f>
        <v>29</v>
      </c>
      <c r="I9" s="7">
        <f>I$2*$K9</f>
        <v>29</v>
      </c>
      <c r="J9" s="7">
        <f>J$2*$K9</f>
        <v>0</v>
      </c>
      <c r="K9" s="7">
        <v>145</v>
      </c>
      <c r="L9" s="8"/>
    </row>
    <row r="10" spans="1:12" ht="13.5">
      <c r="A10" s="3"/>
      <c r="B10" s="4" t="s">
        <v>28</v>
      </c>
      <c r="C10" s="17">
        <v>0.3</v>
      </c>
      <c r="D10" s="16">
        <f>E10/D$2</f>
        <v>0.044642857142857144</v>
      </c>
      <c r="E10" s="9">
        <v>5</v>
      </c>
      <c r="F10" s="9">
        <v>17</v>
      </c>
      <c r="G10" s="9">
        <v>3</v>
      </c>
      <c r="H10" s="9">
        <v>2</v>
      </c>
      <c r="I10" s="9">
        <v>3</v>
      </c>
      <c r="J10" s="9">
        <v>3</v>
      </c>
      <c r="K10" s="9">
        <f aca="true" t="shared" si="0" ref="K10:K39">SUM(E10:J10)</f>
        <v>33</v>
      </c>
      <c r="L10" s="10">
        <v>1</v>
      </c>
    </row>
    <row r="11" spans="1:12" ht="13.5">
      <c r="A11" s="5"/>
      <c r="B11" s="6" t="s">
        <v>3</v>
      </c>
      <c r="C11" s="11">
        <f>C$2*C10</f>
        <v>33.6</v>
      </c>
      <c r="D11" s="18">
        <f>E11/D$2</f>
        <v>0.04017857142857143</v>
      </c>
      <c r="E11" s="11">
        <v>4.5</v>
      </c>
      <c r="F11" s="11">
        <v>12.8</v>
      </c>
      <c r="G11" s="11">
        <v>2.6</v>
      </c>
      <c r="H11" s="11">
        <v>2</v>
      </c>
      <c r="I11" s="11">
        <v>2.2</v>
      </c>
      <c r="J11" s="11">
        <v>3</v>
      </c>
      <c r="K11" s="11">
        <f t="shared" si="0"/>
        <v>27.1</v>
      </c>
      <c r="L11" s="12">
        <v>0.9</v>
      </c>
    </row>
    <row r="12" spans="1:12" ht="13.5">
      <c r="A12" s="1" t="s">
        <v>14</v>
      </c>
      <c r="B12" s="2" t="s">
        <v>26</v>
      </c>
      <c r="C12" s="7"/>
      <c r="D12" s="19">
        <f>E12/D$2</f>
        <v>0.04339285714285714</v>
      </c>
      <c r="E12" s="7">
        <f>E$2*$K12</f>
        <v>4.86</v>
      </c>
      <c r="F12" s="7">
        <f>F$2*$K12</f>
        <v>4.050000000000001</v>
      </c>
      <c r="G12" s="7">
        <f>G$2*$K12</f>
        <v>0.8100000000000002</v>
      </c>
      <c r="H12" s="7">
        <f>H$2*$K12</f>
        <v>3.2400000000000007</v>
      </c>
      <c r="I12" s="7">
        <f>I$2*$K12</f>
        <v>3.2400000000000007</v>
      </c>
      <c r="J12" s="7">
        <f>J$2*$K12</f>
        <v>0</v>
      </c>
      <c r="K12" s="7">
        <f>K13</f>
        <v>16.200000000000003</v>
      </c>
      <c r="L12" s="8"/>
    </row>
    <row r="13" spans="1:12" ht="13.5">
      <c r="A13" s="3"/>
      <c r="B13" s="4" t="s">
        <v>28</v>
      </c>
      <c r="C13" s="17">
        <v>0.2</v>
      </c>
      <c r="D13" s="16">
        <f>E13/D$2</f>
        <v>0.02589285714285714</v>
      </c>
      <c r="E13" s="9">
        <v>2.9</v>
      </c>
      <c r="F13" s="9">
        <v>8.8</v>
      </c>
      <c r="G13" s="9">
        <v>2.9</v>
      </c>
      <c r="H13" s="9">
        <v>0.1</v>
      </c>
      <c r="I13" s="9">
        <v>1</v>
      </c>
      <c r="J13" s="9">
        <v>0.5</v>
      </c>
      <c r="K13" s="9">
        <f t="shared" si="0"/>
        <v>16.200000000000003</v>
      </c>
      <c r="L13" s="10">
        <v>0.1</v>
      </c>
    </row>
    <row r="14" spans="1:12" ht="13.5">
      <c r="A14" s="5"/>
      <c r="B14" s="6" t="s">
        <v>3</v>
      </c>
      <c r="C14" s="11">
        <f>C$2*C13</f>
        <v>22.400000000000002</v>
      </c>
      <c r="D14" s="18">
        <f>E14/D$2</f>
        <v>0.008035714285714287</v>
      </c>
      <c r="E14" s="11">
        <v>0.9</v>
      </c>
      <c r="F14" s="11">
        <v>1.1</v>
      </c>
      <c r="G14" s="11">
        <v>2.5</v>
      </c>
      <c r="H14" s="11">
        <v>0.1</v>
      </c>
      <c r="I14" s="11">
        <v>0.9</v>
      </c>
      <c r="J14" s="11">
        <v>0.5</v>
      </c>
      <c r="K14" s="11">
        <f t="shared" si="0"/>
        <v>6</v>
      </c>
      <c r="L14" s="12">
        <v>0.1</v>
      </c>
    </row>
    <row r="15" spans="1:12" ht="13.5">
      <c r="A15" s="1" t="s">
        <v>15</v>
      </c>
      <c r="B15" s="2" t="s">
        <v>26</v>
      </c>
      <c r="C15" s="7"/>
      <c r="D15" s="19">
        <f>E15/D$2</f>
        <v>0.03883928571428571</v>
      </c>
      <c r="E15" s="7">
        <f>E$2*$K15</f>
        <v>4.35</v>
      </c>
      <c r="F15" s="7">
        <f>F$2*$K15</f>
        <v>3.625</v>
      </c>
      <c r="G15" s="7">
        <f>G$2*$K15</f>
        <v>0.7250000000000001</v>
      </c>
      <c r="H15" s="7">
        <f>H$2*$K15</f>
        <v>2.9000000000000004</v>
      </c>
      <c r="I15" s="7">
        <f>I$2*$K15</f>
        <v>2.9000000000000004</v>
      </c>
      <c r="J15" s="7">
        <f>J$2*$K15</f>
        <v>0</v>
      </c>
      <c r="K15" s="7">
        <f>K16</f>
        <v>14.5</v>
      </c>
      <c r="L15" s="8"/>
    </row>
    <row r="16" spans="1:12" ht="13.5">
      <c r="A16" s="3"/>
      <c r="B16" s="4" t="s">
        <v>28</v>
      </c>
      <c r="C16" s="17">
        <v>0.05</v>
      </c>
      <c r="D16" s="16">
        <f>E16/D$2</f>
        <v>0.008928571428571428</v>
      </c>
      <c r="E16" s="9">
        <v>1</v>
      </c>
      <c r="F16" s="9">
        <v>10</v>
      </c>
      <c r="G16" s="9">
        <v>2</v>
      </c>
      <c r="H16" s="9">
        <v>0.5</v>
      </c>
      <c r="I16" s="9">
        <v>0.5</v>
      </c>
      <c r="J16" s="9">
        <v>0.5</v>
      </c>
      <c r="K16" s="9">
        <f t="shared" si="0"/>
        <v>14.5</v>
      </c>
      <c r="L16" s="10"/>
    </row>
    <row r="17" spans="1:12" ht="13.5">
      <c r="A17" s="5"/>
      <c r="B17" s="6" t="s">
        <v>3</v>
      </c>
      <c r="C17" s="11">
        <f>C$2*C16</f>
        <v>5.6000000000000005</v>
      </c>
      <c r="D17" s="18">
        <f>E17/D$2</f>
        <v>0.0062499999999999995</v>
      </c>
      <c r="E17" s="11">
        <v>0.7</v>
      </c>
      <c r="F17" s="11">
        <v>6.9</v>
      </c>
      <c r="G17" s="11">
        <v>1.5</v>
      </c>
      <c r="H17" s="11">
        <v>0.5</v>
      </c>
      <c r="I17" s="11">
        <v>0.5</v>
      </c>
      <c r="J17" s="11">
        <v>0.4</v>
      </c>
      <c r="K17" s="11">
        <f t="shared" si="0"/>
        <v>10.500000000000002</v>
      </c>
      <c r="L17" s="12"/>
    </row>
    <row r="18" spans="1:12" ht="13.5">
      <c r="A18" s="1" t="s">
        <v>16</v>
      </c>
      <c r="B18" s="2" t="s">
        <v>2</v>
      </c>
      <c r="C18" s="7"/>
      <c r="D18" s="19">
        <f>E18/D$2</f>
        <v>0.5357142857142857</v>
      </c>
      <c r="E18" s="7">
        <f>E$2*$K18</f>
        <v>60</v>
      </c>
      <c r="F18" s="7">
        <f>F$2*$K18</f>
        <v>50</v>
      </c>
      <c r="G18" s="7">
        <f>G$2*$K18</f>
        <v>10</v>
      </c>
      <c r="H18" s="7">
        <f>H$2*$K18</f>
        <v>40</v>
      </c>
      <c r="I18" s="7">
        <f>I$2*$K18</f>
        <v>40</v>
      </c>
      <c r="J18" s="7">
        <f>J$2*$K18</f>
        <v>0</v>
      </c>
      <c r="K18" s="7">
        <v>200</v>
      </c>
      <c r="L18" s="8"/>
    </row>
    <row r="19" spans="1:12" ht="13.5">
      <c r="A19" s="3"/>
      <c r="B19" s="4" t="s">
        <v>28</v>
      </c>
      <c r="C19" s="17">
        <v>0.12</v>
      </c>
      <c r="D19" s="16">
        <f>E19/D$2</f>
        <v>0.044642857142857144</v>
      </c>
      <c r="E19" s="9">
        <v>5</v>
      </c>
      <c r="F19" s="9">
        <v>25</v>
      </c>
      <c r="G19" s="9">
        <v>2</v>
      </c>
      <c r="H19" s="9">
        <v>1</v>
      </c>
      <c r="I19" s="9">
        <v>5</v>
      </c>
      <c r="J19" s="9">
        <v>1</v>
      </c>
      <c r="K19" s="9">
        <f t="shared" si="0"/>
        <v>39</v>
      </c>
      <c r="L19" s="10"/>
    </row>
    <row r="20" spans="1:12" ht="13.5">
      <c r="A20" s="5"/>
      <c r="B20" s="6" t="s">
        <v>3</v>
      </c>
      <c r="C20" s="11">
        <f>C$2*C19</f>
        <v>13.44</v>
      </c>
      <c r="D20" s="18">
        <f>E20/D$2</f>
        <v>0.043750000000000004</v>
      </c>
      <c r="E20" s="11">
        <v>4.9</v>
      </c>
      <c r="F20" s="11">
        <v>14.2</v>
      </c>
      <c r="G20" s="11">
        <v>1.6</v>
      </c>
      <c r="H20" s="11">
        <v>1</v>
      </c>
      <c r="I20" s="11">
        <v>5</v>
      </c>
      <c r="J20" s="11">
        <v>1</v>
      </c>
      <c r="K20" s="11">
        <f t="shared" si="0"/>
        <v>27.700000000000003</v>
      </c>
      <c r="L20" s="12"/>
    </row>
    <row r="21" spans="1:12" ht="13.5">
      <c r="A21" s="1" t="s">
        <v>24</v>
      </c>
      <c r="B21" s="2" t="s">
        <v>2</v>
      </c>
      <c r="C21" s="7"/>
      <c r="D21" s="19">
        <f>E21/D$2</f>
        <v>1.8241071428571427</v>
      </c>
      <c r="E21" s="7">
        <f>E$2*$K21</f>
        <v>204.29999999999998</v>
      </c>
      <c r="F21" s="7">
        <f>F$2*$K21</f>
        <v>170.25</v>
      </c>
      <c r="G21" s="7">
        <f>G$2*$K21</f>
        <v>34.050000000000004</v>
      </c>
      <c r="H21" s="7">
        <f>H$2*$K21</f>
        <v>136.20000000000002</v>
      </c>
      <c r="I21" s="7">
        <f>I$2*$K21</f>
        <v>136.20000000000002</v>
      </c>
      <c r="J21" s="7">
        <f>J$2*$K21</f>
        <v>0</v>
      </c>
      <c r="K21" s="7">
        <v>681</v>
      </c>
      <c r="L21" s="8"/>
    </row>
    <row r="22" spans="1:12" ht="13.5">
      <c r="A22" s="3"/>
      <c r="B22" s="4" t="s">
        <v>28</v>
      </c>
      <c r="C22" s="17">
        <v>1</v>
      </c>
      <c r="D22" s="16">
        <f>E22/D$2</f>
        <v>0.7410714285714286</v>
      </c>
      <c r="E22" s="9">
        <f>E24+E26+E28</f>
        <v>83</v>
      </c>
      <c r="F22" s="9">
        <f>F24+F26+F28</f>
        <v>87.2</v>
      </c>
      <c r="G22" s="9">
        <f>G24+G26+G28</f>
        <v>24</v>
      </c>
      <c r="H22" s="9">
        <f>H24+H26+H28</f>
        <v>22</v>
      </c>
      <c r="I22" s="9">
        <f>I24+I26+I28</f>
        <v>9.6</v>
      </c>
      <c r="J22" s="9">
        <f>J24+J26+J28</f>
        <v>1</v>
      </c>
      <c r="K22" s="9">
        <f>K24+K26+K28</f>
        <v>226.8</v>
      </c>
      <c r="L22" s="10">
        <f>L24+L26+L28</f>
        <v>22</v>
      </c>
    </row>
    <row r="23" spans="1:12" ht="13.5">
      <c r="A23" s="5"/>
      <c r="B23" s="6" t="s">
        <v>3</v>
      </c>
      <c r="C23" s="11">
        <f>C$2*C22</f>
        <v>112</v>
      </c>
      <c r="D23" s="18">
        <f>E23/D$2</f>
        <v>0.6598214285714284</v>
      </c>
      <c r="E23" s="11">
        <f>E25+E27+E29</f>
        <v>73.89999999999999</v>
      </c>
      <c r="F23" s="11">
        <f>F25+F27+F29</f>
        <v>41.9</v>
      </c>
      <c r="G23" s="11">
        <f>G25+G27+G29</f>
        <v>23.1</v>
      </c>
      <c r="H23" s="11">
        <f>H25+H27+H29</f>
        <v>22</v>
      </c>
      <c r="I23" s="11">
        <f>I25+I27+I29</f>
        <v>9.5</v>
      </c>
      <c r="J23" s="11">
        <f>J25+J27+J29</f>
        <v>1</v>
      </c>
      <c r="K23" s="11">
        <f>K25+K27+K29</f>
        <v>171.40000000000003</v>
      </c>
      <c r="L23" s="12">
        <f>L25+L27+L29</f>
        <v>21.9</v>
      </c>
    </row>
    <row r="24" spans="1:12" ht="13.5">
      <c r="A24" s="3" t="s">
        <v>17</v>
      </c>
      <c r="B24" s="4" t="s">
        <v>28</v>
      </c>
      <c r="C24" s="17">
        <v>0.45</v>
      </c>
      <c r="D24" s="16">
        <f>E24/D$2</f>
        <v>0.08928571428571429</v>
      </c>
      <c r="E24" s="9">
        <v>10</v>
      </c>
      <c r="F24" s="9">
        <v>30</v>
      </c>
      <c r="G24" s="9">
        <v>6</v>
      </c>
      <c r="H24" s="9">
        <v>6</v>
      </c>
      <c r="I24" s="9">
        <v>3</v>
      </c>
      <c r="J24" s="9"/>
      <c r="K24" s="9">
        <f t="shared" si="0"/>
        <v>55</v>
      </c>
      <c r="L24" s="10">
        <v>2</v>
      </c>
    </row>
    <row r="25" spans="1:12" ht="13.5">
      <c r="A25" s="5"/>
      <c r="B25" s="6" t="s">
        <v>3</v>
      </c>
      <c r="C25" s="11">
        <f>C$2*C24</f>
        <v>50.4</v>
      </c>
      <c r="D25" s="18">
        <f>E25/D$2</f>
        <v>0.024999999999999998</v>
      </c>
      <c r="E25" s="11">
        <v>2.8</v>
      </c>
      <c r="F25" s="11">
        <v>18.6</v>
      </c>
      <c r="G25" s="11">
        <v>5.5</v>
      </c>
      <c r="H25" s="11">
        <v>6</v>
      </c>
      <c r="I25" s="11">
        <v>3</v>
      </c>
      <c r="J25" s="11"/>
      <c r="K25" s="11">
        <f t="shared" si="0"/>
        <v>35.900000000000006</v>
      </c>
      <c r="L25" s="12">
        <v>1.9</v>
      </c>
    </row>
    <row r="26" spans="1:12" ht="13.5">
      <c r="A26" s="3" t="s">
        <v>18</v>
      </c>
      <c r="B26" s="4" t="s">
        <v>28</v>
      </c>
      <c r="C26" s="17">
        <v>0.3</v>
      </c>
      <c r="D26" s="16">
        <f>E26/D$2</f>
        <v>0.03571428571428571</v>
      </c>
      <c r="E26" s="9">
        <v>4</v>
      </c>
      <c r="F26" s="9">
        <v>29.2</v>
      </c>
      <c r="G26" s="9">
        <v>2</v>
      </c>
      <c r="H26" s="9"/>
      <c r="I26" s="9">
        <v>2.6</v>
      </c>
      <c r="J26" s="9">
        <v>0</v>
      </c>
      <c r="K26" s="9">
        <f t="shared" si="0"/>
        <v>37.800000000000004</v>
      </c>
      <c r="L26" s="10"/>
    </row>
    <row r="27" spans="1:12" ht="13.5">
      <c r="A27" s="5"/>
      <c r="B27" s="6" t="s">
        <v>3</v>
      </c>
      <c r="C27" s="11">
        <f>C$2*C26</f>
        <v>33.6</v>
      </c>
      <c r="D27" s="18">
        <f>E27/D$2</f>
        <v>0.03571428571428571</v>
      </c>
      <c r="E27" s="11">
        <v>4</v>
      </c>
      <c r="F27" s="11">
        <v>5.4</v>
      </c>
      <c r="G27" s="11">
        <v>1.7</v>
      </c>
      <c r="H27" s="11"/>
      <c r="I27" s="11">
        <v>2.6</v>
      </c>
      <c r="J27" s="11">
        <v>0</v>
      </c>
      <c r="K27" s="11">
        <f t="shared" si="0"/>
        <v>13.7</v>
      </c>
      <c r="L27" s="12"/>
    </row>
    <row r="28" spans="1:12" ht="13.5">
      <c r="A28" s="3" t="s">
        <v>19</v>
      </c>
      <c r="B28" s="4" t="s">
        <v>28</v>
      </c>
      <c r="C28" s="17">
        <v>0.25</v>
      </c>
      <c r="D28" s="16">
        <f>E28/D$2</f>
        <v>0.6160714285714286</v>
      </c>
      <c r="E28" s="9">
        <v>69</v>
      </c>
      <c r="F28" s="9">
        <v>28</v>
      </c>
      <c r="G28" s="9">
        <v>16</v>
      </c>
      <c r="H28" s="9">
        <v>16</v>
      </c>
      <c r="I28" s="9">
        <v>4</v>
      </c>
      <c r="J28" s="9">
        <v>1</v>
      </c>
      <c r="K28" s="9">
        <f t="shared" si="0"/>
        <v>134</v>
      </c>
      <c r="L28" s="10">
        <v>20</v>
      </c>
    </row>
    <row r="29" spans="1:12" ht="13.5">
      <c r="A29" s="5"/>
      <c r="B29" s="6" t="s">
        <v>3</v>
      </c>
      <c r="C29" s="11">
        <f>C$2*C28</f>
        <v>28</v>
      </c>
      <c r="D29" s="18">
        <f>E29/D$2</f>
        <v>0.5991071428571428</v>
      </c>
      <c r="E29" s="11">
        <v>67.1</v>
      </c>
      <c r="F29" s="11">
        <v>17.9</v>
      </c>
      <c r="G29" s="11">
        <v>15.9</v>
      </c>
      <c r="H29" s="11">
        <v>16</v>
      </c>
      <c r="I29" s="11">
        <v>3.9</v>
      </c>
      <c r="J29" s="11">
        <v>1</v>
      </c>
      <c r="K29" s="11">
        <f t="shared" si="0"/>
        <v>121.80000000000001</v>
      </c>
      <c r="L29" s="12">
        <v>20</v>
      </c>
    </row>
    <row r="30" spans="1:12" ht="13.5">
      <c r="A30" s="1" t="s">
        <v>20</v>
      </c>
      <c r="B30" s="2" t="s">
        <v>2</v>
      </c>
      <c r="C30" s="7"/>
      <c r="D30" s="19">
        <f>E30/D$2</f>
        <v>1.0714285714285714</v>
      </c>
      <c r="E30" s="7">
        <f>E$2*$K30</f>
        <v>120</v>
      </c>
      <c r="F30" s="7">
        <f>F$2*$K30</f>
        <v>100</v>
      </c>
      <c r="G30" s="7">
        <f>G$2*$K30</f>
        <v>20</v>
      </c>
      <c r="H30" s="7">
        <f>H$2*$K30</f>
        <v>80</v>
      </c>
      <c r="I30" s="7">
        <f>I$2*$K30</f>
        <v>80</v>
      </c>
      <c r="J30" s="7">
        <f>J$2*$K30</f>
        <v>0</v>
      </c>
      <c r="K30" s="7">
        <v>400</v>
      </c>
      <c r="L30" s="8"/>
    </row>
    <row r="31" spans="1:12" ht="13.5">
      <c r="A31" s="3"/>
      <c r="B31" s="4" t="s">
        <v>28</v>
      </c>
      <c r="C31" s="17">
        <v>1</v>
      </c>
      <c r="D31" s="16">
        <f>E31/D$2</f>
        <v>1.217857142857143</v>
      </c>
      <c r="E31" s="9">
        <v>136.4</v>
      </c>
      <c r="F31" s="9">
        <v>109.1</v>
      </c>
      <c r="G31" s="9">
        <v>13.6</v>
      </c>
      <c r="H31" s="9">
        <v>9.1</v>
      </c>
      <c r="I31" s="9">
        <v>9.1</v>
      </c>
      <c r="J31" s="9">
        <v>9.1</v>
      </c>
      <c r="K31" s="9">
        <f t="shared" si="0"/>
        <v>286.4000000000001</v>
      </c>
      <c r="L31" s="10">
        <v>9.1</v>
      </c>
    </row>
    <row r="32" spans="1:12" ht="13.5">
      <c r="A32" s="5"/>
      <c r="B32" s="6" t="s">
        <v>3</v>
      </c>
      <c r="C32" s="11">
        <f>C$2*C31</f>
        <v>112</v>
      </c>
      <c r="D32" s="18">
        <f>E32/D$2</f>
        <v>1.0732142857142857</v>
      </c>
      <c r="E32" s="11">
        <v>120.2</v>
      </c>
      <c r="F32" s="11">
        <v>17.6</v>
      </c>
      <c r="G32" s="11">
        <v>11</v>
      </c>
      <c r="H32" s="11">
        <v>9.1</v>
      </c>
      <c r="I32" s="11">
        <v>8.5</v>
      </c>
      <c r="J32" s="11">
        <v>9</v>
      </c>
      <c r="K32" s="11">
        <f t="shared" si="0"/>
        <v>175.4</v>
      </c>
      <c r="L32" s="12">
        <v>2.6</v>
      </c>
    </row>
    <row r="33" spans="1:12" ht="13.5">
      <c r="A33" s="1" t="s">
        <v>25</v>
      </c>
      <c r="B33" s="2" t="s">
        <v>2</v>
      </c>
      <c r="C33" s="7"/>
      <c r="D33" s="19">
        <f>E33/D$2</f>
        <v>0.5142857142857142</v>
      </c>
      <c r="E33" s="7">
        <f>E$2*$K33</f>
        <v>57.599999999999994</v>
      </c>
      <c r="F33" s="7">
        <f>F$2*$K33</f>
        <v>48</v>
      </c>
      <c r="G33" s="7">
        <f>G$2*$K33</f>
        <v>9.600000000000001</v>
      </c>
      <c r="H33" s="7">
        <f>H$2*$K33</f>
        <v>38.400000000000006</v>
      </c>
      <c r="I33" s="7">
        <f>I$2*$K33</f>
        <v>38.400000000000006</v>
      </c>
      <c r="J33" s="7">
        <f>J$2*$K33</f>
        <v>0</v>
      </c>
      <c r="K33" s="7">
        <v>192</v>
      </c>
      <c r="L33" s="8"/>
    </row>
    <row r="34" spans="1:12" ht="13.5">
      <c r="A34" s="3"/>
      <c r="B34" s="4" t="s">
        <v>27</v>
      </c>
      <c r="C34" s="9"/>
      <c r="D34" s="16">
        <f>E34/D$2</f>
        <v>0.07142857142857142</v>
      </c>
      <c r="E34" s="9">
        <f>E36+E38</f>
        <v>8</v>
      </c>
      <c r="F34" s="9">
        <f aca="true" t="shared" si="1" ref="F34:L34">F36+F38</f>
        <v>20</v>
      </c>
      <c r="G34" s="9">
        <f t="shared" si="1"/>
        <v>8</v>
      </c>
      <c r="H34" s="9">
        <f t="shared" si="1"/>
        <v>6</v>
      </c>
      <c r="I34" s="9">
        <f t="shared" si="1"/>
        <v>10</v>
      </c>
      <c r="J34" s="9">
        <f t="shared" si="1"/>
        <v>7.9</v>
      </c>
      <c r="K34" s="9">
        <f t="shared" si="1"/>
        <v>59.9</v>
      </c>
      <c r="L34" s="10">
        <f t="shared" si="1"/>
        <v>0</v>
      </c>
    </row>
    <row r="35" spans="1:12" ht="13.5">
      <c r="A35" s="5"/>
      <c r="B35" s="6" t="s">
        <v>3</v>
      </c>
      <c r="C35" s="11"/>
      <c r="D35" s="18">
        <f>E35/D$2</f>
        <v>0.03482142857142857</v>
      </c>
      <c r="E35" s="11">
        <f>E37+E39</f>
        <v>3.9</v>
      </c>
      <c r="F35" s="11">
        <f aca="true" t="shared" si="2" ref="F35:L35">F37+F39</f>
        <v>4.2</v>
      </c>
      <c r="G35" s="11">
        <f t="shared" si="2"/>
        <v>7</v>
      </c>
      <c r="H35" s="11">
        <f t="shared" si="2"/>
        <v>6</v>
      </c>
      <c r="I35" s="11">
        <f t="shared" si="2"/>
        <v>10</v>
      </c>
      <c r="J35" s="11">
        <f t="shared" si="2"/>
        <v>7.9</v>
      </c>
      <c r="K35" s="11">
        <f t="shared" si="2"/>
        <v>39</v>
      </c>
      <c r="L35" s="12">
        <f t="shared" si="2"/>
        <v>0</v>
      </c>
    </row>
    <row r="36" spans="1:12" ht="13.5">
      <c r="A36" s="3" t="s">
        <v>21</v>
      </c>
      <c r="B36" s="4" t="s">
        <v>27</v>
      </c>
      <c r="C36" s="17">
        <v>0.1</v>
      </c>
      <c r="D36" s="16">
        <f>E36/D$2</f>
        <v>0.044642857142857144</v>
      </c>
      <c r="E36" s="9">
        <v>5</v>
      </c>
      <c r="F36" s="9">
        <v>11</v>
      </c>
      <c r="G36" s="9">
        <v>6</v>
      </c>
      <c r="H36" s="9">
        <v>3</v>
      </c>
      <c r="I36" s="9">
        <v>5</v>
      </c>
      <c r="J36" s="9">
        <v>3</v>
      </c>
      <c r="K36" s="9">
        <f t="shared" si="0"/>
        <v>33</v>
      </c>
      <c r="L36" s="10"/>
    </row>
    <row r="37" spans="1:12" ht="13.5">
      <c r="A37" s="5"/>
      <c r="B37" s="6" t="s">
        <v>3</v>
      </c>
      <c r="C37" s="11">
        <f>C$2*C36</f>
        <v>11.200000000000001</v>
      </c>
      <c r="D37" s="18">
        <f>E37/D$2</f>
        <v>0.02589285714285714</v>
      </c>
      <c r="E37" s="11">
        <v>2.9</v>
      </c>
      <c r="F37" s="11">
        <v>4</v>
      </c>
      <c r="G37" s="11">
        <v>5.2</v>
      </c>
      <c r="H37" s="11">
        <v>3</v>
      </c>
      <c r="I37" s="11">
        <v>5</v>
      </c>
      <c r="J37" s="11">
        <v>3</v>
      </c>
      <c r="K37" s="11">
        <f t="shared" si="0"/>
        <v>23.1</v>
      </c>
      <c r="L37" s="12"/>
    </row>
    <row r="38" spans="1:12" ht="13.5">
      <c r="A38" s="3" t="s">
        <v>22</v>
      </c>
      <c r="B38" s="4" t="s">
        <v>27</v>
      </c>
      <c r="C38" s="17">
        <v>0.1</v>
      </c>
      <c r="D38" s="16">
        <f>E38/D$2</f>
        <v>0.026785714285714284</v>
      </c>
      <c r="E38" s="9">
        <v>3</v>
      </c>
      <c r="F38" s="9">
        <v>9</v>
      </c>
      <c r="G38" s="9">
        <v>2</v>
      </c>
      <c r="H38" s="9">
        <v>3</v>
      </c>
      <c r="I38" s="9">
        <v>5</v>
      </c>
      <c r="J38" s="9">
        <v>4.9</v>
      </c>
      <c r="K38" s="9">
        <f t="shared" si="0"/>
        <v>26.9</v>
      </c>
      <c r="L38" s="10"/>
    </row>
    <row r="39" spans="1:12" ht="13.5">
      <c r="A39" s="5"/>
      <c r="B39" s="6" t="s">
        <v>3</v>
      </c>
      <c r="C39" s="11">
        <f>C$2*C38</f>
        <v>11.200000000000001</v>
      </c>
      <c r="D39" s="18">
        <f>E39/D$2</f>
        <v>0.008928571428571428</v>
      </c>
      <c r="E39" s="11">
        <v>1</v>
      </c>
      <c r="F39" s="11">
        <v>0.2</v>
      </c>
      <c r="G39" s="11">
        <v>1.8</v>
      </c>
      <c r="H39" s="11">
        <v>3</v>
      </c>
      <c r="I39" s="11">
        <v>5</v>
      </c>
      <c r="J39" s="11">
        <v>4.9</v>
      </c>
      <c r="K39" s="11">
        <f t="shared" si="0"/>
        <v>15.9</v>
      </c>
      <c r="L39" s="12"/>
    </row>
    <row r="40" spans="3:12" ht="13.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3.5">
      <c r="A41" s="1" t="s">
        <v>23</v>
      </c>
      <c r="B41" s="2" t="s">
        <v>2</v>
      </c>
      <c r="C41" s="7">
        <f>SUMIF($B$6:$B39,$B41,C$6:C39)</f>
        <v>0</v>
      </c>
      <c r="D41" s="19">
        <f>SUMIF($B$6:$B39,$B41,D$6:D39)</f>
        <v>4.703571428571428</v>
      </c>
      <c r="E41" s="7">
        <f>SUMIF($B$6:$B39,$B41,E$6:E39)</f>
        <v>526.8</v>
      </c>
      <c r="F41" s="7">
        <f>SUMIF($B$6:$B39,$B41,F$6:F39)</f>
        <v>439</v>
      </c>
      <c r="G41" s="7">
        <f>SUMIF($B$6:$B39,$B41,G$6:G39)</f>
        <v>87.80000000000001</v>
      </c>
      <c r="H41" s="7">
        <f>SUMIF($B$6:$B39,$B41,H$6:H39)</f>
        <v>351.20000000000005</v>
      </c>
      <c r="I41" s="7">
        <f>SUMIF($B$6:$B39,$B41,I$6:I39)</f>
        <v>351.20000000000005</v>
      </c>
      <c r="J41" s="7">
        <f>SUMIF($B$6:$B39,$B41,J$6:J39)</f>
        <v>0</v>
      </c>
      <c r="K41" s="7">
        <f>SUMIF($B$6:$B39,$B41,K$6:K39)</f>
        <v>1756</v>
      </c>
      <c r="L41" s="8">
        <f>SUMIF($B$6:$B39,$B41,L$6:L39)</f>
        <v>0</v>
      </c>
    </row>
    <row r="42" spans="1:12" ht="13.5">
      <c r="A42" s="3"/>
      <c r="B42" s="4" t="s">
        <v>27</v>
      </c>
      <c r="C42" s="9">
        <f>SUMIF($B$6:$B40,$B42,C$6:C40)</f>
        <v>4.07</v>
      </c>
      <c r="D42" s="16">
        <f>SUMIF($B$6:$B40,$B42,D$6:D40)</f>
        <v>3.027678571428572</v>
      </c>
      <c r="E42" s="9">
        <f>SUMIF($B$6:$B40,$B42,E$6:E40)</f>
        <v>339.1</v>
      </c>
      <c r="F42" s="9">
        <f>SUMIF($B$6:$B40,$B42,F$6:F40)</f>
        <v>398.29999999999995</v>
      </c>
      <c r="G42" s="9">
        <f>SUMIF($B$6:$B40,$B42,G$6:G40)</f>
        <v>93.5</v>
      </c>
      <c r="H42" s="9">
        <f>SUMIF($B$6:$B40,$B42,H$6:H40)</f>
        <v>70.7</v>
      </c>
      <c r="I42" s="9">
        <f>SUMIF($B$6:$B40,$B42,I$6:I40)</f>
        <v>58.800000000000004</v>
      </c>
      <c r="J42" s="9">
        <f>SUMIF($B$6:$B40,$B42,J$6:J40)</f>
        <v>32.4</v>
      </c>
      <c r="K42" s="9">
        <f>SUMIF($B$6:$B40,$B42,K$6:K40)</f>
        <v>992.8000000000001</v>
      </c>
      <c r="L42" s="10">
        <f>SUMIF($B$6:$B40,$B42,L$6:L40)</f>
        <v>57.800000000000004</v>
      </c>
    </row>
    <row r="43" spans="1:12" ht="13.5">
      <c r="A43" s="5"/>
      <c r="B43" s="6" t="s">
        <v>3</v>
      </c>
      <c r="C43" s="11">
        <f>SUMIF($B$6:$B41,$B43,C$6:C41)</f>
        <v>455.84</v>
      </c>
      <c r="D43" s="18">
        <f>SUMIF($B$6:$B41,$B43,D$6:D41)</f>
        <v>2.600892857142857</v>
      </c>
      <c r="E43" s="11">
        <f>SUMIF($B$6:$B41,$B43,E$6:E41)</f>
        <v>291.29999999999995</v>
      </c>
      <c r="F43" s="11">
        <f>SUMIF($B$6:$B41,$B43,F$6:F41)</f>
        <v>145.49999999999997</v>
      </c>
      <c r="G43" s="11">
        <f>SUMIF($B$6:$B41,$B43,G$6:G41)</f>
        <v>84.4</v>
      </c>
      <c r="H43" s="11">
        <f>SUMIF($B$6:$B41,$B43,H$6:H41)</f>
        <v>70.7</v>
      </c>
      <c r="I43" s="11">
        <f>SUMIF($B$6:$B41,$B43,I$6:I41)</f>
        <v>57</v>
      </c>
      <c r="J43" s="11">
        <f>SUMIF($B$6:$B41,$B43,J$6:J41)</f>
        <v>32.1</v>
      </c>
      <c r="K43" s="11">
        <f>SUMIF($B$6:$B41,$B43,K$6:K41)</f>
        <v>681</v>
      </c>
      <c r="L43" s="12">
        <f>SUMIF($B$6:$B41,$B43,L$6:L41)</f>
        <v>49.5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ueda</dc:creator>
  <cp:keywords/>
  <dc:description/>
  <cp:lastModifiedBy>ueda</cp:lastModifiedBy>
  <dcterms:created xsi:type="dcterms:W3CDTF">2009-05-18T13:26:33Z</dcterms:created>
  <dcterms:modified xsi:type="dcterms:W3CDTF">2009-05-19T15:56:52Z</dcterms:modified>
  <cp:category/>
  <cp:version/>
  <cp:contentType/>
  <cp:contentStatus/>
</cp:coreProperties>
</file>